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 881\"/>
    </mc:Choice>
  </mc:AlternateContent>
  <bookViews>
    <workbookView xWindow="-105" yWindow="-105" windowWidth="19425" windowHeight="10425" tabRatio="827" firstSheet="1" activeTab="1"/>
  </bookViews>
  <sheets>
    <sheet name="custo_canoas_PNB" sheetId="29" state="hidden" r:id="rId1"/>
    <sheet name="PPU" sheetId="5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9" l="1"/>
  <c r="K3" i="29"/>
  <c r="H4" i="29"/>
  <c r="H5" i="29" l="1"/>
  <c r="H3" i="29"/>
  <c r="H7" i="29"/>
  <c r="H6" i="29"/>
  <c r="K5" i="29" l="1"/>
  <c r="K4" i="29"/>
  <c r="M4" i="29" s="1"/>
  <c r="M3" i="29"/>
  <c r="M7" i="29"/>
  <c r="M6" i="29"/>
  <c r="D8" i="29" l="1"/>
  <c r="E7" i="29" s="1"/>
  <c r="J5" i="29"/>
  <c r="M5" i="29" s="1"/>
  <c r="E4" i="29" l="1"/>
  <c r="N4" i="29" s="1"/>
  <c r="E5" i="29"/>
  <c r="N5" i="29" s="1"/>
  <c r="E6" i="29"/>
  <c r="N6" i="29" s="1"/>
  <c r="N3" i="29"/>
  <c r="N7" i="29"/>
  <c r="N9" i="29" l="1"/>
</calcChain>
</file>

<file path=xl/sharedStrings.xml><?xml version="1.0" encoding="utf-8"?>
<sst xmlns="http://schemas.openxmlformats.org/spreadsheetml/2006/main" count="71" uniqueCount="49">
  <si>
    <t>Origem</t>
  </si>
  <si>
    <t>Centro Origem</t>
  </si>
  <si>
    <t>Centro destino</t>
  </si>
  <si>
    <t xml:space="preserve">Volume ano </t>
  </si>
  <si>
    <t>%</t>
  </si>
  <si>
    <t>Preço R$/t - Granel</t>
  </si>
  <si>
    <t>Taxa R$/t</t>
  </si>
  <si>
    <t>Frete R$/T</t>
  </si>
  <si>
    <t>Pedágio</t>
  </si>
  <si>
    <t>Preço Final com pedágio</t>
  </si>
  <si>
    <t>CO de Capuava</t>
  </si>
  <si>
    <t>CO de Canoas</t>
  </si>
  <si>
    <t>Depósito de Santos</t>
  </si>
  <si>
    <t>CO de São José dos Campos/Duque</t>
  </si>
  <si>
    <t>PETROLEO BRASILEIRO S A PETROBRAS - NAVIO</t>
  </si>
  <si>
    <t>Preço produto colocado em Canoas</t>
  </si>
  <si>
    <t>TOTAL</t>
  </si>
  <si>
    <t>Preço Refinaria de Canoas + Frete</t>
  </si>
  <si>
    <t>FLUXO 2020</t>
  </si>
  <si>
    <t>Preço R$/t - com impostos</t>
  </si>
  <si>
    <t>Impostos - ICMS/PIS/Cofins</t>
  </si>
  <si>
    <t>Armz</t>
  </si>
  <si>
    <t>DESATUALIZADO</t>
  </si>
  <si>
    <t>OBJETO: MOVIMENTAÇÃO DE GÁS LIQUEFEITO DE PETRÓLEO (GLP)</t>
  </si>
  <si>
    <t>ITEM</t>
  </si>
  <si>
    <t>LOCAL</t>
  </si>
  <si>
    <t>TERMINAL</t>
  </si>
  <si>
    <t>SERVIÇO</t>
  </si>
  <si>
    <t>PRODUTO</t>
  </si>
  <si>
    <t>UNIDADE</t>
  </si>
  <si>
    <t>PREÇO UNITÁRIO (R$)¹</t>
  </si>
  <si>
    <t>TRANSBORDO DE NAVIOS (SHIP TO SHIP) EM PÍER</t>
  </si>
  <si>
    <t>GLP</t>
  </si>
  <si>
    <t>M³</t>
  </si>
  <si>
    <t>PLANILHA DE PREÇOS UNITÁRIOS (PPU)</t>
  </si>
  <si>
    <t>Canoas - RS</t>
  </si>
  <si>
    <t>TERGASUL</t>
  </si>
  <si>
    <t>SEGURO (calculado sobre o maior estoque, para um período de 15  (quinze) dias</t>
  </si>
  <si>
    <t>DESCARGA DO NAVIO EM ATRACADOURO (ONSHORE)</t>
  </si>
  <si>
    <t>ARMAZENAGEM EM TANQUES (15 DIAS)</t>
  </si>
  <si>
    <t>MOVIMENTAÇÃO DO GLP DOS TANQUES PARA BASES OU CARRETAS DISTRIBUIDORAS</t>
  </si>
  <si>
    <t xml:space="preserve">1. Para o faturamento, deve-se levar em consideração que os preços acima devem ser acrescidos dos impostos cabíveis (PIS, COFINS, ISS e outros). </t>
  </si>
  <si>
    <t>2. De acordo com as  normas e diretrizes da Agência Nacional do Petróleo (ANP), a Companhia informa que não concede descontos nas tarifas de armazenamento casos os prazos estrapolem os limites contratados.</t>
  </si>
  <si>
    <t>4. Os valores acima descritos serão reajustados anualmente pelo IGP-M, ou outro índice oficial que vier substituí-lo.</t>
  </si>
  <si>
    <t>5. A forma de pagamento será através do pagamento antecipado do 1º mês de armazenamento referente a data de assinatura do contrato.</t>
  </si>
  <si>
    <t>3. Nos casos de armazenagem por período superior a 15 dias, será cobrado armazenagem adicional a cada novo período de 15 dias. O que exceder a esse limite obriga, sucessivamente, ao pagamento de nova tarifa integral a cada período de 15 dias.</t>
  </si>
  <si>
    <t>6. O cliente deverá apresentar as licenças exigidas pelos órgãos competentes para a movimentação dos produtos controlados pela ANP.</t>
  </si>
  <si>
    <t>CONSIDERAÇÕES:</t>
  </si>
  <si>
    <t>31 de janeiro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</si>
</sst>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1"/>
    <xf numFmtId="0" fontId="3" fillId="0" borderId="1"/>
  </cellStyleXfs>
  <cellXfs count="44">
    <xf numFmtId="0" fontId="0" fillId="0" borderId="0" xfId="0"/>
    <xf numFmtId="10" fontId="0" fillId="0" borderId="0" xfId="0" applyNumberFormat="1"/>
    <xf numFmtId="0" fontId="7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9" fontId="7" fillId="3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9" fontId="4" fillId="0" borderId="0" xfId="2" applyFont="1" applyAlignment="1">
      <alignment horizontal="center"/>
    </xf>
    <xf numFmtId="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right"/>
    </xf>
    <xf numFmtId="43" fontId="0" fillId="3" borderId="0" xfId="1" applyFont="1" applyFill="1"/>
    <xf numFmtId="3" fontId="0" fillId="0" borderId="0" xfId="0" applyNumberFormat="1"/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0" fillId="6" borderId="0" xfId="0" applyFill="1"/>
    <xf numFmtId="0" fontId="8" fillId="0" borderId="0" xfId="0" applyFont="1"/>
    <xf numFmtId="43" fontId="4" fillId="0" borderId="0" xfId="1" applyFont="1" applyAlignment="1">
      <alignment horizontal="center"/>
    </xf>
    <xf numFmtId="0" fontId="3" fillId="6" borderId="1" xfId="4" applyFill="1"/>
    <xf numFmtId="0" fontId="10" fillId="6" borderId="2" xfId="4" applyFont="1" applyFill="1" applyBorder="1" applyAlignment="1">
      <alignment horizontal="center" vertical="center"/>
    </xf>
    <xf numFmtId="0" fontId="10" fillId="6" borderId="2" xfId="4" applyFont="1" applyFill="1" applyBorder="1" applyAlignment="1">
      <alignment horizontal="center" vertical="center" wrapText="1"/>
    </xf>
    <xf numFmtId="0" fontId="3" fillId="6" borderId="2" xfId="4" applyFill="1" applyBorder="1" applyAlignment="1">
      <alignment horizontal="center" vertical="center"/>
    </xf>
    <xf numFmtId="0" fontId="3" fillId="6" borderId="2" xfId="4" applyFill="1" applyBorder="1" applyAlignment="1">
      <alignment vertical="center"/>
    </xf>
    <xf numFmtId="2" fontId="3" fillId="0" borderId="2" xfId="4" applyNumberFormat="1" applyBorder="1" applyAlignment="1">
      <alignment horizontal="right" vertical="center" indent="3"/>
    </xf>
    <xf numFmtId="4" fontId="3" fillId="6" borderId="1" xfId="4" applyNumberFormat="1" applyFill="1"/>
    <xf numFmtId="0" fontId="3" fillId="6" borderId="1" xfId="4" applyFill="1" applyAlignment="1">
      <alignment vertical="center"/>
    </xf>
    <xf numFmtId="0" fontId="3" fillId="0" borderId="1" xfId="4" applyAlignment="1">
      <alignment vertical="center"/>
    </xf>
    <xf numFmtId="2" fontId="3" fillId="6" borderId="1" xfId="4" applyNumberFormat="1" applyFill="1" applyAlignment="1">
      <alignment horizontal="center"/>
    </xf>
    <xf numFmtId="0" fontId="3" fillId="6" borderId="1" xfId="4" applyFill="1" applyAlignment="1">
      <alignment horizontal="center"/>
    </xf>
    <xf numFmtId="3" fontId="3" fillId="6" borderId="1" xfId="4" applyNumberFormat="1" applyFill="1" applyAlignment="1">
      <alignment horizontal="center"/>
    </xf>
    <xf numFmtId="0" fontId="2" fillId="6" borderId="2" xfId="4" applyFont="1" applyFill="1" applyBorder="1" applyAlignment="1">
      <alignment vertical="center"/>
    </xf>
    <xf numFmtId="164" fontId="3" fillId="0" borderId="2" xfId="2" applyNumberFormat="1" applyFont="1" applyBorder="1" applyAlignment="1">
      <alignment horizontal="right" vertical="center" indent="3"/>
    </xf>
    <xf numFmtId="0" fontId="1" fillId="6" borderId="1" xfId="4" applyFont="1" applyFill="1" applyAlignment="1">
      <alignment vertical="center"/>
    </xf>
    <xf numFmtId="0" fontId="2" fillId="6" borderId="2" xfId="4" applyFont="1" applyFill="1" applyBorder="1" applyAlignment="1">
      <alignment horizontal="center" vertical="center"/>
    </xf>
    <xf numFmtId="14" fontId="1" fillId="6" borderId="1" xfId="4" applyNumberFormat="1" applyFont="1" applyFill="1" applyAlignment="1">
      <alignment horizontal="center"/>
    </xf>
    <xf numFmtId="0" fontId="1" fillId="6" borderId="1" xfId="4" applyFont="1" applyFill="1" applyAlignment="1">
      <alignment horizontal="left" vertical="center" wrapText="1"/>
    </xf>
    <xf numFmtId="0" fontId="3" fillId="6" borderId="2" xfId="4" applyFill="1" applyBorder="1" applyAlignment="1">
      <alignment horizontal="center"/>
    </xf>
    <xf numFmtId="0" fontId="9" fillId="6" borderId="2" xfId="4" applyFont="1" applyFill="1" applyBorder="1" applyAlignment="1">
      <alignment horizontal="center" vertical="center"/>
    </xf>
    <xf numFmtId="0" fontId="9" fillId="6" borderId="2" xfId="4" applyFont="1" applyFill="1" applyBorder="1" applyAlignment="1">
      <alignment horizontal="left" vertical="center"/>
    </xf>
    <xf numFmtId="0" fontId="3" fillId="0" borderId="1" xfId="4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</cellXfs>
  <cellStyles count="5">
    <cellStyle name="Normal" xfId="0" builtinId="0"/>
    <cellStyle name="Normal 2" xfId="3"/>
    <cellStyle name="Normal 3" xfId="4"/>
    <cellStyle name="Porcentagem" xfId="2" builtinId="5"/>
    <cellStyle name="Vírgula" xfId="1" builtinId="3"/>
  </cellStyles>
  <dxfs count="9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2" defaultPivotStyle="PivotStyleLight16">
    <tableStyle name="Bahia Blanca-style" pivot="0" count="3">
      <tableStyleElement type="headerRow" dxfId="8"/>
      <tableStyleElement type="firstRowStripe" dxfId="7"/>
      <tableStyleElement type="secondRowStripe" dxfId="6"/>
    </tableStyle>
    <tableStyle name="Houston-style" pivot="0" count="3">
      <tableStyleElement type="headerRow" dxfId="5"/>
      <tableStyleElement type="firstRowStripe" dxfId="4"/>
      <tableStyleElement type="secondRowStripe" dxfId="3"/>
    </tableStyle>
    <tableStyle name="Houston-style 2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84669</xdr:colOff>
      <xdr:row>0</xdr:row>
      <xdr:rowOff>71438</xdr:rowOff>
    </xdr:from>
    <xdr:to>
      <xdr:col>1</xdr:col>
      <xdr:colOff>789518</xdr:colOff>
      <xdr:row>3</xdr:row>
      <xdr:rowOff>37042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F9F27D6B-17D7-4B12-9F22-D3C8456E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9" y="71438"/>
          <a:ext cx="1075266" cy="521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C1" workbookViewId="0">
      <selection activeCell="M14" sqref="M14"/>
    </sheetView>
  </sheetViews>
  <sheetFormatPr defaultColWidth="8.625" defaultRowHeight="14.25" x14ac:dyDescent="0.2"/>
  <cols>
    <col min="1" max="1" width="6.875" bestFit="1" customWidth="1"/>
    <col min="2" max="2" width="46" bestFit="1" customWidth="1"/>
    <col min="3" max="3" width="13.125" bestFit="1" customWidth="1"/>
    <col min="4" max="4" width="11.125" bestFit="1" customWidth="1"/>
    <col min="5" max="5" width="4.125" bestFit="1" customWidth="1"/>
    <col min="6" max="7" width="8.625" customWidth="1"/>
    <col min="8" max="8" width="9.375" bestFit="1" customWidth="1"/>
    <col min="9" max="9" width="10.5" customWidth="1"/>
    <col min="11" max="11" width="9.375" bestFit="1" customWidth="1"/>
    <col min="12" max="12" width="7.5" bestFit="1" customWidth="1"/>
    <col min="13" max="13" width="29.875" bestFit="1" customWidth="1"/>
    <col min="14" max="14" width="11" bestFit="1" customWidth="1"/>
  </cols>
  <sheetData>
    <row r="1" spans="1:14" ht="15" x14ac:dyDescent="0.25">
      <c r="B1" s="19" t="s">
        <v>18</v>
      </c>
      <c r="H1" s="1"/>
    </row>
    <row r="2" spans="1:14" s="5" customFormat="1" ht="6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19</v>
      </c>
      <c r="G2" s="3" t="s">
        <v>20</v>
      </c>
      <c r="H2" s="3" t="s">
        <v>5</v>
      </c>
      <c r="I2" s="3" t="s">
        <v>21</v>
      </c>
      <c r="J2" s="3" t="s">
        <v>6</v>
      </c>
      <c r="K2" s="3" t="s">
        <v>7</v>
      </c>
      <c r="L2" s="3" t="s">
        <v>8</v>
      </c>
      <c r="M2" s="2" t="s">
        <v>9</v>
      </c>
      <c r="N2" s="4" t="s">
        <v>4</v>
      </c>
    </row>
    <row r="3" spans="1:14" ht="15" x14ac:dyDescent="0.25">
      <c r="A3">
        <v>1002</v>
      </c>
      <c r="B3" t="s">
        <v>10</v>
      </c>
      <c r="C3" t="s">
        <v>11</v>
      </c>
      <c r="D3" s="6">
        <v>4354.6099999999997</v>
      </c>
      <c r="E3" s="7">
        <f>D3/$D$8</f>
        <v>8.1347648688284771E-2</v>
      </c>
      <c r="F3" s="20">
        <v>4983.9469674200009</v>
      </c>
      <c r="G3" s="20">
        <v>1030.5800000000002</v>
      </c>
      <c r="H3" s="8">
        <f>F3-G3</f>
        <v>3953.3669674200009</v>
      </c>
      <c r="I3" s="8">
        <v>3</v>
      </c>
      <c r="J3" s="9">
        <v>0</v>
      </c>
      <c r="K3" s="10">
        <f>429.250074773711*1.08</f>
        <v>463.59008075560791</v>
      </c>
      <c r="L3" s="9">
        <v>24.3</v>
      </c>
      <c r="M3" s="11">
        <f>SUM(H3:L3)</f>
        <v>4444.2570481756093</v>
      </c>
      <c r="N3" s="11">
        <f>M3*E3</f>
        <v>361.52986103542293</v>
      </c>
    </row>
    <row r="4" spans="1:14" ht="15" x14ac:dyDescent="0.25">
      <c r="A4">
        <v>1005</v>
      </c>
      <c r="B4" t="s">
        <v>12</v>
      </c>
      <c r="C4" t="s">
        <v>11</v>
      </c>
      <c r="D4" s="6">
        <v>9453.7900000000009</v>
      </c>
      <c r="E4" s="7">
        <f>D4/$D$8</f>
        <v>0.17660446921603079</v>
      </c>
      <c r="F4" s="20">
        <v>4973.94696742</v>
      </c>
      <c r="G4" s="20">
        <v>1030.5800000000002</v>
      </c>
      <c r="H4" s="8">
        <f t="shared" ref="H4:H7" si="0">F4-G4</f>
        <v>3943.36696742</v>
      </c>
      <c r="I4" s="8">
        <v>0</v>
      </c>
      <c r="J4" s="9">
        <v>0</v>
      </c>
      <c r="K4" s="10">
        <f>412.171397087761*1.08</f>
        <v>445.14510885478194</v>
      </c>
      <c r="L4" s="9">
        <v>19.93</v>
      </c>
      <c r="M4" s="11">
        <f>SUM(H4:L4)</f>
        <v>4408.4420762747823</v>
      </c>
      <c r="N4" s="11">
        <f>M4*E4</f>
        <v>778.55057295012466</v>
      </c>
    </row>
    <row r="5" spans="1:14" ht="15" x14ac:dyDescent="0.25">
      <c r="A5">
        <v>1006</v>
      </c>
      <c r="B5" t="s">
        <v>13</v>
      </c>
      <c r="C5" t="s">
        <v>11</v>
      </c>
      <c r="D5" s="6">
        <v>12181.954</v>
      </c>
      <c r="E5" s="7">
        <f>D5/$D$8</f>
        <v>0.2275687867177188</v>
      </c>
      <c r="F5" s="20">
        <v>4913.94696742</v>
      </c>
      <c r="G5" s="20">
        <v>1030.5800000000002</v>
      </c>
      <c r="H5" s="8">
        <f t="shared" si="0"/>
        <v>3883.36696742</v>
      </c>
      <c r="I5" s="8">
        <v>5</v>
      </c>
      <c r="J5" s="9">
        <f>4.72</f>
        <v>4.72</v>
      </c>
      <c r="K5" s="10">
        <f>552.08849047619*1.08</f>
        <v>596.25556971428523</v>
      </c>
      <c r="L5" s="9">
        <v>50.72</v>
      </c>
      <c r="M5" s="11">
        <f>SUM(H5:L5)</f>
        <v>4540.0625371342858</v>
      </c>
      <c r="N5" s="11">
        <f>M5*E5</f>
        <v>1033.1765231982176</v>
      </c>
    </row>
    <row r="6" spans="1:14" ht="15" x14ac:dyDescent="0.25">
      <c r="A6">
        <v>60654</v>
      </c>
      <c r="B6" t="s">
        <v>14</v>
      </c>
      <c r="C6" t="s">
        <v>11</v>
      </c>
      <c r="D6" s="6">
        <v>12334.012000000001</v>
      </c>
      <c r="E6" s="7">
        <f>D6/$D$8</f>
        <v>0.23040935355705536</v>
      </c>
      <c r="F6" s="20">
        <v>4923.5320000000002</v>
      </c>
      <c r="G6" s="20">
        <v>966.4319999999999</v>
      </c>
      <c r="H6" s="8">
        <f t="shared" si="0"/>
        <v>3957.1000000000004</v>
      </c>
      <c r="I6" s="8">
        <v>5</v>
      </c>
      <c r="J6" s="9">
        <v>400</v>
      </c>
      <c r="K6" s="10">
        <v>0</v>
      </c>
      <c r="L6" s="9">
        <v>20</v>
      </c>
      <c r="M6" s="11">
        <f>SUM(H6:L6)</f>
        <v>4382.1000000000004</v>
      </c>
      <c r="N6" s="11">
        <f>M6*E6</f>
        <v>1009.6768282223724</v>
      </c>
    </row>
    <row r="7" spans="1:14" ht="15" x14ac:dyDescent="0.25">
      <c r="A7" s="12">
        <v>60654</v>
      </c>
      <c r="B7" t="s">
        <v>14</v>
      </c>
      <c r="C7" t="s">
        <v>11</v>
      </c>
      <c r="D7" s="6">
        <v>15206.499</v>
      </c>
      <c r="E7" s="7">
        <f>D7/$D$8</f>
        <v>0.28406974182091022</v>
      </c>
      <c r="F7" s="20">
        <v>4923.7217345999989</v>
      </c>
      <c r="G7" s="20">
        <v>966.4319999999999</v>
      </c>
      <c r="H7" s="8">
        <f t="shared" si="0"/>
        <v>3957.2897345999991</v>
      </c>
      <c r="I7" s="8">
        <v>5</v>
      </c>
      <c r="J7" s="9">
        <v>400</v>
      </c>
      <c r="K7" s="10">
        <v>0</v>
      </c>
      <c r="L7" s="9">
        <v>20</v>
      </c>
      <c r="M7" s="11">
        <f>SUM(H7:L7)</f>
        <v>4382.2897345999991</v>
      </c>
      <c r="N7" s="11">
        <f>M7*E7</f>
        <v>1244.8759134922468</v>
      </c>
    </row>
    <row r="8" spans="1:14" x14ac:dyDescent="0.2">
      <c r="C8" t="s">
        <v>16</v>
      </c>
      <c r="D8" s="15">
        <f>SUM(D3:D7)</f>
        <v>53530.865000000005</v>
      </c>
    </row>
    <row r="9" spans="1:14" x14ac:dyDescent="0.2">
      <c r="K9" s="18"/>
      <c r="L9" s="18"/>
      <c r="M9" s="13" t="s">
        <v>15</v>
      </c>
      <c r="N9" s="14">
        <f>SUM(N3:N7)</f>
        <v>4427.8096988983843</v>
      </c>
    </row>
    <row r="10" spans="1:14" x14ac:dyDescent="0.2">
      <c r="E10" s="16"/>
      <c r="F10" s="16"/>
      <c r="G10" s="16"/>
      <c r="H10" s="1"/>
      <c r="I10" s="1"/>
      <c r="M10" s="17" t="s">
        <v>17</v>
      </c>
      <c r="N10" s="14">
        <v>3929.2897345999991</v>
      </c>
    </row>
    <row r="13" spans="1:14" x14ac:dyDescent="0.2">
      <c r="M13" s="12" t="s">
        <v>22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showGridLines="0" tabSelected="1" zoomScale="87" zoomScaleNormal="87" workbookViewId="0">
      <selection activeCell="C3" sqref="C3"/>
    </sheetView>
  </sheetViews>
  <sheetFormatPr defaultColWidth="8.375" defaultRowHeight="15" x14ac:dyDescent="0.25"/>
  <cols>
    <col min="1" max="1" width="4.875" style="21" bestFit="1" customWidth="1"/>
    <col min="2" max="2" width="17.875" style="21" customWidth="1"/>
    <col min="3" max="3" width="9.25" style="21" bestFit="1" customWidth="1"/>
    <col min="4" max="4" width="66.625" style="21" customWidth="1"/>
    <col min="5" max="5" width="9.125" style="21" bestFit="1" customWidth="1"/>
    <col min="6" max="6" width="10.5" style="21" customWidth="1"/>
    <col min="7" max="7" width="15.125" style="21" customWidth="1"/>
    <col min="8" max="8" width="10.375" style="21" bestFit="1" customWidth="1"/>
    <col min="9" max="16384" width="8.375" style="21"/>
  </cols>
  <sheetData>
    <row r="4" spans="1:9" ht="37.5" customHeight="1" x14ac:dyDescent="0.25">
      <c r="A4" s="39"/>
      <c r="B4" s="40" t="s">
        <v>34</v>
      </c>
      <c r="C4" s="40"/>
      <c r="D4" s="40"/>
      <c r="E4" s="40"/>
      <c r="F4" s="40"/>
      <c r="G4" s="40"/>
    </row>
    <row r="5" spans="1:9" ht="37.5" customHeight="1" x14ac:dyDescent="0.25">
      <c r="A5" s="39"/>
      <c r="B5" s="41" t="s">
        <v>23</v>
      </c>
      <c r="C5" s="41"/>
      <c r="D5" s="41"/>
      <c r="E5" s="41"/>
      <c r="F5" s="41"/>
      <c r="G5" s="41"/>
    </row>
    <row r="6" spans="1:9" ht="30" x14ac:dyDescent="0.25">
      <c r="A6" s="22" t="s">
        <v>24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3" t="s">
        <v>30</v>
      </c>
    </row>
    <row r="7" spans="1:9" ht="20.25" customHeight="1" x14ac:dyDescent="0.25">
      <c r="A7" s="24">
        <v>1</v>
      </c>
      <c r="B7" s="36" t="s">
        <v>35</v>
      </c>
      <c r="C7" s="33" t="s">
        <v>36</v>
      </c>
      <c r="D7" s="25" t="s">
        <v>31</v>
      </c>
      <c r="E7" s="24" t="s">
        <v>32</v>
      </c>
      <c r="F7" s="24" t="s">
        <v>33</v>
      </c>
      <c r="G7" s="26">
        <v>40.659999999999997</v>
      </c>
    </row>
    <row r="8" spans="1:9" ht="20.25" customHeight="1" x14ac:dyDescent="0.25">
      <c r="A8" s="24">
        <v>2</v>
      </c>
      <c r="B8" s="36" t="s">
        <v>35</v>
      </c>
      <c r="C8" s="33" t="s">
        <v>36</v>
      </c>
      <c r="D8" s="33" t="s">
        <v>38</v>
      </c>
      <c r="E8" s="24" t="s">
        <v>32</v>
      </c>
      <c r="F8" s="24" t="s">
        <v>33</v>
      </c>
      <c r="G8" s="26">
        <v>20.329999999999998</v>
      </c>
    </row>
    <row r="9" spans="1:9" ht="20.25" customHeight="1" x14ac:dyDescent="0.25">
      <c r="A9" s="24">
        <v>3</v>
      </c>
      <c r="B9" s="36" t="s">
        <v>35</v>
      </c>
      <c r="C9" s="33" t="s">
        <v>36</v>
      </c>
      <c r="D9" s="33" t="s">
        <v>39</v>
      </c>
      <c r="E9" s="24" t="s">
        <v>32</v>
      </c>
      <c r="F9" s="24" t="s">
        <v>33</v>
      </c>
      <c r="G9" s="26">
        <v>86.63</v>
      </c>
    </row>
    <row r="10" spans="1:9" ht="20.25" customHeight="1" x14ac:dyDescent="0.25">
      <c r="A10" s="24">
        <v>4</v>
      </c>
      <c r="B10" s="36" t="s">
        <v>35</v>
      </c>
      <c r="C10" s="33" t="s">
        <v>36</v>
      </c>
      <c r="D10" s="33" t="s">
        <v>37</v>
      </c>
      <c r="E10" s="24" t="s">
        <v>32</v>
      </c>
      <c r="F10" s="24" t="s">
        <v>33</v>
      </c>
      <c r="G10" s="34">
        <v>3.0000000000000001E-3</v>
      </c>
    </row>
    <row r="11" spans="1:9" ht="20.25" customHeight="1" x14ac:dyDescent="0.25">
      <c r="A11" s="24">
        <v>5</v>
      </c>
      <c r="B11" s="36" t="s">
        <v>35</v>
      </c>
      <c r="C11" s="33" t="s">
        <v>36</v>
      </c>
      <c r="D11" s="33" t="s">
        <v>40</v>
      </c>
      <c r="E11" s="24" t="s">
        <v>32</v>
      </c>
      <c r="F11" s="24" t="s">
        <v>33</v>
      </c>
      <c r="G11" s="26">
        <v>5.0199999999999996</v>
      </c>
    </row>
    <row r="12" spans="1:9" x14ac:dyDescent="0.25">
      <c r="E12" s="31"/>
      <c r="F12" s="32"/>
      <c r="G12" s="30"/>
      <c r="H12" s="27"/>
      <c r="I12" s="27"/>
    </row>
    <row r="13" spans="1:9" s="29" customFormat="1" ht="11.45" customHeight="1" x14ac:dyDescent="0.2">
      <c r="A13" s="42"/>
      <c r="B13" s="42"/>
      <c r="C13" s="42"/>
      <c r="D13" s="42"/>
      <c r="E13" s="42"/>
      <c r="F13" s="42"/>
      <c r="G13" s="42"/>
    </row>
    <row r="14" spans="1:9" x14ac:dyDescent="0.25">
      <c r="A14" s="43" t="s">
        <v>47</v>
      </c>
      <c r="B14" s="43"/>
    </row>
    <row r="16" spans="1:9" x14ac:dyDescent="0.25">
      <c r="B16" s="35" t="s">
        <v>41</v>
      </c>
      <c r="C16" s="28"/>
      <c r="D16" s="28"/>
      <c r="E16" s="28"/>
      <c r="F16" s="28"/>
    </row>
    <row r="17" spans="2:6" x14ac:dyDescent="0.25">
      <c r="B17" s="28"/>
      <c r="C17" s="28"/>
      <c r="D17" s="28"/>
      <c r="E17" s="28"/>
      <c r="F17" s="28"/>
    </row>
    <row r="18" spans="2:6" ht="27.95" customHeight="1" x14ac:dyDescent="0.25">
      <c r="B18" s="38" t="s">
        <v>42</v>
      </c>
      <c r="C18" s="38"/>
      <c r="D18" s="38"/>
      <c r="E18" s="38"/>
      <c r="F18" s="38"/>
    </row>
    <row r="19" spans="2:6" x14ac:dyDescent="0.25">
      <c r="B19" s="28"/>
      <c r="C19" s="28"/>
      <c r="D19" s="28"/>
      <c r="E19" s="28"/>
      <c r="F19" s="28"/>
    </row>
    <row r="20" spans="2:6" ht="32.450000000000003" customHeight="1" x14ac:dyDescent="0.25">
      <c r="B20" s="38" t="s">
        <v>45</v>
      </c>
      <c r="C20" s="38"/>
      <c r="D20" s="38"/>
      <c r="E20" s="38"/>
      <c r="F20" s="38"/>
    </row>
    <row r="21" spans="2:6" x14ac:dyDescent="0.25">
      <c r="B21" s="28"/>
      <c r="C21" s="28"/>
      <c r="D21" s="28"/>
      <c r="E21" s="28"/>
      <c r="F21" s="28"/>
    </row>
    <row r="22" spans="2:6" x14ac:dyDescent="0.25">
      <c r="B22" s="35" t="s">
        <v>43</v>
      </c>
      <c r="C22" s="28"/>
      <c r="D22" s="28"/>
      <c r="E22" s="28"/>
      <c r="F22" s="28"/>
    </row>
    <row r="23" spans="2:6" x14ac:dyDescent="0.25">
      <c r="B23" s="28"/>
      <c r="C23" s="28"/>
      <c r="D23" s="28"/>
      <c r="E23" s="28"/>
      <c r="F23" s="28"/>
    </row>
    <row r="24" spans="2:6" x14ac:dyDescent="0.25">
      <c r="B24" s="35" t="s">
        <v>44</v>
      </c>
      <c r="C24" s="28"/>
      <c r="D24" s="28"/>
      <c r="E24" s="28"/>
      <c r="F24" s="28"/>
    </row>
    <row r="25" spans="2:6" x14ac:dyDescent="0.25">
      <c r="B25" s="28"/>
      <c r="C25" s="28"/>
      <c r="D25" s="28"/>
      <c r="E25" s="28"/>
      <c r="F25" s="28"/>
    </row>
    <row r="26" spans="2:6" x14ac:dyDescent="0.25">
      <c r="B26" s="35" t="s">
        <v>46</v>
      </c>
      <c r="C26" s="28"/>
      <c r="D26" s="28"/>
      <c r="E26" s="28"/>
      <c r="F26" s="28"/>
    </row>
    <row r="29" spans="2:6" x14ac:dyDescent="0.25">
      <c r="D29" s="37" t="s">
        <v>48</v>
      </c>
    </row>
  </sheetData>
  <mergeCells count="7">
    <mergeCell ref="B18:F18"/>
    <mergeCell ref="B20:F20"/>
    <mergeCell ref="A4:A5"/>
    <mergeCell ref="B4:G4"/>
    <mergeCell ref="B5:G5"/>
    <mergeCell ref="A13:G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custo_canoas_PNB</vt:lpstr>
      <vt:lpstr>PPU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Saraiva de Jesus</dc:creator>
  <cp:lastModifiedBy>Patricia de Castro Fortes Lopes</cp:lastModifiedBy>
  <dcterms:created xsi:type="dcterms:W3CDTF">2019-09-02T12:46:53Z</dcterms:created>
  <dcterms:modified xsi:type="dcterms:W3CDTF">2023-02-06T17:46:44Z</dcterms:modified>
</cp:coreProperties>
</file>